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050" tabRatio="891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45621"/>
</workbook>
</file>

<file path=xl/calcChain.xml><?xml version="1.0" encoding="utf-8"?>
<calcChain xmlns="http://schemas.openxmlformats.org/spreadsheetml/2006/main">
  <c r="I3" i="17" l="1"/>
  <c r="E5" i="6" l="1"/>
  <c r="F5" i="6" s="1"/>
  <c r="D5" i="21" l="1"/>
  <c r="H3" i="17"/>
  <c r="E9" i="21" l="1"/>
  <c r="F13" i="6" l="1"/>
  <c r="F14" i="6" l="1"/>
  <c r="F15" i="6" s="1"/>
  <c r="F17" i="6" l="1"/>
  <c r="F16" i="6"/>
  <c r="F11" i="6"/>
  <c r="G15" i="6"/>
</calcChain>
</file>

<file path=xl/sharedStrings.xml><?xml version="1.0" encoding="utf-8"?>
<sst xmlns="http://schemas.openxmlformats.org/spreadsheetml/2006/main" count="63" uniqueCount="57">
  <si>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</si>
  <si>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</si>
  <si>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</si>
  <si>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</si>
  <si>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</si>
  <si>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</si>
  <si>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</si>
  <si>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</si>
  <si>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</si>
  <si>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</si>
  <si>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</si>
  <si>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</si>
  <si>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</si>
  <si>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</si>
  <si>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</si>
  <si>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</si>
  <si>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</si>
  <si>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</si>
  <si>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</si>
  <si>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</si>
  <si>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</si>
  <si>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</si>
  <si>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</si>
  <si>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</si>
  <si>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</si>
  <si>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</si>
  <si>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</si>
  <si>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</si>
  <si>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</si>
  <si>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</si>
  <si>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</si>
  <si>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</si>
  <si>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</si>
  <si>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</si>
  <si>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</si>
  <si>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</si>
  <si>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</si>
  <si>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</si>
  <si>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</si>
  <si>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</si>
  <si>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</si>
  <si>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</si>
  <si>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</si>
  <si>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</si>
  <si>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</si>
  <si>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</si>
  <si>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</si>
  <si>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</si>
  <si>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</si>
  <si>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</si>
  <si>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Норматив куб.м./кв.м. за 12 месяцев</t>
  </si>
  <si>
    <t>Сумма, рубли за 12 месяцев</t>
  </si>
  <si>
    <t>Стоимость на 1 кв. м. в месяц</t>
  </si>
  <si>
    <t>за  Сентябрь 2023 г.</t>
  </si>
  <si>
    <t>Отчет по вывозу ТКО за Сентябрь 2023 г.</t>
  </si>
  <si>
    <t>СПРАВОЧНАЯ ИНФОРМАЦИЯ потребление коммунальных услуг в доме ул.Москвина, д.10  Сентябрь 2023 г.</t>
  </si>
  <si>
    <t>89923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</si>
</sst>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9" formatCode="_-* #,##0.000\ _₽_-;\-* #,##0.0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9" fontId="16" fillId="0" borderId="1" xfId="0" applyNumberFormat="1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6" fillId="0" borderId="1" xfId="0" applyNumberFormat="1" applyFont="1" applyBorder="1" applyAlignment="1">
      <alignment horizontal="center" wrapText="1"/>
    </xf>
    <xf numFmtId="173" fontId="19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6" fillId="0" borderId="2" xfId="0" applyNumberFormat="1" applyFont="1" applyBorder="1" applyAlignment="1">
      <alignment horizontal="center" wrapText="1"/>
    </xf>
    <xf numFmtId="0" fontId="22" fillId="0" borderId="1" xfId="0" applyFont="1" applyBorder="1"/>
    <xf numFmtId="0" fontId="23" fillId="0" borderId="1" xfId="0" applyFont="1" applyBorder="1" applyAlignment="1">
      <alignment horizontal="center" vertical="center"/>
    </xf>
    <xf numFmtId="164" fontId="23" fillId="0" borderId="1" xfId="1" applyNumberFormat="1" applyFont="1" applyBorder="1"/>
    <xf numFmtId="43" fontId="27" fillId="0" borderId="0" xfId="1" applyNumberFormat="1" applyFont="1" applyBorder="1" applyAlignment="1">
      <alignment vertical="center"/>
    </xf>
    <xf numFmtId="179" fontId="10" fillId="0" borderId="0" xfId="1" applyNumberFormat="1" applyFont="1" applyFill="1" applyBorder="1"/>
    <xf numFmtId="2" fontId="0" fillId="3" borderId="1" xfId="0" applyNumberFormat="1" applyFill="1" applyBorder="1"/>
    <xf numFmtId="2" fontId="16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2" fontId="24" fillId="0" borderId="1" xfId="0" applyNumberFormat="1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6" fillId="4" borderId="0" xfId="0" applyFont="1" applyFill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  <pageSetUpPr fitToPage="1"/>
  </sheetPr>
  <dimension ref="A1:J25"/>
  <sheetViews>
    <sheetView tabSelected="1" topLeftCell="A7" zoomScaleSheetLayoutView="115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7" t="s">
        <v>1</v>
      </c>
      <c r="B1" s="47"/>
      <c r="C1" s="47"/>
      <c r="D1" s="47"/>
      <c r="E1" s="47"/>
      <c r="F1" s="47"/>
    </row>
    <row r="2" spans="1:10" ht="18.75">
      <c r="A2" s="4" t="s">
        <v>7</v>
      </c>
      <c r="B2" s="4"/>
      <c r="C2" s="4"/>
      <c r="D2" s="4"/>
      <c r="E2" s="4" t="s">
        <v>53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13">
        <v>12247.25</v>
      </c>
      <c r="D5" s="13">
        <v>12271.85</v>
      </c>
      <c r="E5" s="23">
        <f>D5-C5</f>
        <v>24.600000000000364</v>
      </c>
      <c r="F5" s="23">
        <f>G5+E5</f>
        <v>27.192000000000363</v>
      </c>
      <c r="G5" s="38">
        <v>2.5920000000000001</v>
      </c>
      <c r="H5" s="24"/>
      <c r="I5" s="24"/>
      <c r="J5" s="31"/>
    </row>
    <row r="6" spans="1:10" ht="17.25" customHeight="1">
      <c r="A6" s="48" t="s">
        <v>9</v>
      </c>
      <c r="B6" s="48"/>
      <c r="C6" s="48"/>
      <c r="D6" s="48"/>
      <c r="E6" s="48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49" t="s">
        <v>40</v>
      </c>
      <c r="B8" s="50"/>
      <c r="C8" s="50"/>
      <c r="D8" s="50"/>
      <c r="E8" s="50"/>
      <c r="F8" s="26">
        <v>533.20000000000005</v>
      </c>
    </row>
    <row r="9" spans="1:10" ht="19.899999999999999" customHeight="1">
      <c r="A9" s="45" t="s">
        <v>31</v>
      </c>
      <c r="B9" s="45"/>
      <c r="C9" s="45"/>
      <c r="D9" s="45"/>
      <c r="E9" s="45"/>
      <c r="F9" s="27">
        <v>5.0999999999999997E-2</v>
      </c>
    </row>
    <row r="10" spans="1:10" ht="19.899999999999999" customHeight="1">
      <c r="A10" s="51" t="s">
        <v>47</v>
      </c>
      <c r="B10" s="51"/>
      <c r="C10" s="51"/>
      <c r="D10" s="51"/>
      <c r="E10" s="51"/>
      <c r="F10" s="27">
        <v>3.23</v>
      </c>
    </row>
    <row r="11" spans="1:10" ht="19.899999999999999" customHeight="1">
      <c r="A11" s="51" t="s">
        <v>48</v>
      </c>
      <c r="B11" s="51"/>
      <c r="C11" s="51"/>
      <c r="D11" s="51"/>
      <c r="E11" s="51"/>
      <c r="F11" s="27">
        <f>F10*F15</f>
        <v>0.16472999999999999</v>
      </c>
    </row>
    <row r="12" spans="1:10" ht="19.899999999999999" customHeight="1">
      <c r="A12" s="51" t="s">
        <v>49</v>
      </c>
      <c r="B12" s="51"/>
      <c r="C12" s="51"/>
      <c r="D12" s="51"/>
      <c r="E12" s="51"/>
      <c r="F12" s="27">
        <v>11.941000000000001</v>
      </c>
    </row>
    <row r="13" spans="1:10" ht="37.5" customHeight="1">
      <c r="A13" s="44" t="s">
        <v>32</v>
      </c>
      <c r="B13" s="44"/>
      <c r="C13" s="44"/>
      <c r="D13" s="44"/>
      <c r="E13" s="44"/>
      <c r="F13" s="28">
        <f>F8*F9</f>
        <v>27.193200000000001</v>
      </c>
    </row>
    <row r="14" spans="1:10" ht="18" customHeight="1">
      <c r="A14" s="45" t="s">
        <v>33</v>
      </c>
      <c r="B14" s="45"/>
      <c r="C14" s="45"/>
      <c r="D14" s="45"/>
      <c r="E14" s="45"/>
      <c r="F14" s="28">
        <f>F5-F13</f>
        <v>-1.1999999996383792E-3</v>
      </c>
    </row>
    <row r="15" spans="1:10" ht="37.15" customHeight="1">
      <c r="A15" s="44" t="s">
        <v>41</v>
      </c>
      <c r="B15" s="44"/>
      <c r="C15" s="44"/>
      <c r="D15" s="44"/>
      <c r="E15" s="44"/>
      <c r="F15" s="27">
        <f>(F5)/(F13+F14)*F9</f>
        <v>5.0999999999999997E-2</v>
      </c>
      <c r="G15">
        <f>F15*F21</f>
        <v>150.1695</v>
      </c>
    </row>
    <row r="16" spans="1:10" ht="30" customHeight="1">
      <c r="A16" s="44" t="s">
        <v>34</v>
      </c>
      <c r="B16" s="44"/>
      <c r="C16" s="44"/>
      <c r="D16" s="44"/>
      <c r="E16" s="44"/>
      <c r="F16" s="29">
        <f>F19+F15*F21</f>
        <v>182.68950000000001</v>
      </c>
      <c r="J16" s="11"/>
    </row>
    <row r="17" spans="1:10" ht="29.45" customHeight="1">
      <c r="A17" s="44" t="s">
        <v>46</v>
      </c>
      <c r="B17" s="44"/>
      <c r="C17" s="44"/>
      <c r="D17" s="44"/>
      <c r="E17" s="44"/>
      <c r="F17" s="29">
        <f>F15*F21*3.23</f>
        <v>485.04748499999999</v>
      </c>
      <c r="J17" s="11"/>
    </row>
    <row r="18" spans="1:10" ht="18.75">
      <c r="A18" s="45" t="s">
        <v>36</v>
      </c>
      <c r="B18" s="45"/>
      <c r="C18" s="45"/>
      <c r="D18" s="45"/>
      <c r="E18" s="45"/>
      <c r="F18" s="30">
        <v>2877</v>
      </c>
    </row>
    <row r="19" spans="1:10" ht="18.75">
      <c r="A19" s="45" t="s">
        <v>37</v>
      </c>
      <c r="B19" s="45"/>
      <c r="C19" s="45"/>
      <c r="D19" s="45"/>
      <c r="E19" s="45"/>
      <c r="F19" s="28">
        <v>32.520000000000003</v>
      </c>
    </row>
    <row r="20" spans="1:10" ht="18.75">
      <c r="A20" s="45" t="s">
        <v>38</v>
      </c>
      <c r="B20" s="45"/>
      <c r="C20" s="45"/>
      <c r="D20" s="45"/>
      <c r="E20" s="45"/>
      <c r="F20" s="28">
        <v>5.05</v>
      </c>
    </row>
    <row r="21" spans="1:10" ht="18.75">
      <c r="A21" s="45" t="s">
        <v>39</v>
      </c>
      <c r="B21" s="45"/>
      <c r="C21" s="45"/>
      <c r="D21" s="45"/>
      <c r="E21" s="45"/>
      <c r="F21" s="28">
        <v>2944.5</v>
      </c>
    </row>
    <row r="22" spans="1:10" ht="35.450000000000003" customHeight="1">
      <c r="A22" s="49" t="s">
        <v>35</v>
      </c>
      <c r="B22" s="50"/>
      <c r="C22" s="50"/>
      <c r="D22" s="50"/>
      <c r="E22" s="50"/>
      <c r="F22" s="36">
        <v>0</v>
      </c>
    </row>
    <row r="23" spans="1:10" ht="18.75">
      <c r="A23" s="46"/>
      <c r="B23" s="46"/>
      <c r="C23" s="46"/>
      <c r="D23" s="46"/>
      <c r="E23" s="46"/>
      <c r="F23" s="37"/>
    </row>
    <row r="24" spans="1:10" ht="18.75">
      <c r="A24" s="46"/>
      <c r="B24" s="46"/>
      <c r="C24" s="46"/>
      <c r="D24" s="46"/>
      <c r="E24" s="46"/>
      <c r="F24" s="37"/>
    </row>
    <row r="25" spans="1:10" ht="18.75">
      <c r="A25" s="46"/>
      <c r="B25" s="46"/>
      <c r="C25" s="46"/>
      <c r="D25" s="46"/>
      <c r="E25" s="46"/>
      <c r="F25" s="37"/>
    </row>
  </sheetData>
  <mergeCells count="20">
    <mergeCell ref="A25:E25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</mergeCells>
  <pageMargins left="0.25" right="0.25" top="0.75" bottom="0.75" header="0.3" footer="0.3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4" t="s">
        <v>54</v>
      </c>
      <c r="B1" s="54"/>
      <c r="C1" s="54"/>
      <c r="D1" s="54"/>
      <c r="E1" s="54"/>
      <c r="F1" s="54"/>
      <c r="G1" s="54"/>
      <c r="H1" s="54"/>
    </row>
    <row r="2" spans="1:9" ht="45" customHeight="1">
      <c r="A2" s="52" t="s">
        <v>45</v>
      </c>
      <c r="B2" s="52"/>
      <c r="C2" s="52"/>
      <c r="D2" s="52"/>
      <c r="E2" s="33" t="s">
        <v>42</v>
      </c>
      <c r="F2" s="33" t="s">
        <v>43</v>
      </c>
      <c r="G2" s="41" t="s">
        <v>50</v>
      </c>
      <c r="H2" s="41" t="s">
        <v>51</v>
      </c>
      <c r="I2" s="42" t="s">
        <v>52</v>
      </c>
    </row>
    <row r="3" spans="1:9" ht="27.75" customHeight="1">
      <c r="A3" s="53" t="s">
        <v>44</v>
      </c>
      <c r="B3" s="53"/>
      <c r="C3" s="53"/>
      <c r="D3" s="53"/>
      <c r="E3" s="40">
        <v>11022.9</v>
      </c>
      <c r="F3" s="34">
        <v>1025.74</v>
      </c>
      <c r="G3" s="34">
        <v>0.114</v>
      </c>
      <c r="H3" s="35">
        <f>G3*F3</f>
        <v>116.93436000000001</v>
      </c>
      <c r="I3" s="43">
        <f>116.93/12</f>
        <v>9.7441666666666666</v>
      </c>
    </row>
    <row r="4" spans="1:9" ht="22.5" customHeight="1"/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2:D2"/>
    <mergeCell ref="A3:D3"/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E16" sqref="E16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55</v>
      </c>
    </row>
    <row r="2" spans="1:7">
      <c r="A2" s="55" t="s">
        <v>10</v>
      </c>
      <c r="B2" s="55" t="s">
        <v>11</v>
      </c>
      <c r="C2" s="55" t="s">
        <v>12</v>
      </c>
      <c r="D2" s="55" t="s">
        <v>13</v>
      </c>
      <c r="E2" s="55" t="s">
        <v>14</v>
      </c>
      <c r="F2" s="55"/>
      <c r="G2" s="55"/>
    </row>
    <row r="3" spans="1:7">
      <c r="A3" s="55"/>
      <c r="B3" s="55"/>
      <c r="C3" s="55"/>
      <c r="D3" s="55"/>
      <c r="E3" s="55" t="s">
        <v>15</v>
      </c>
      <c r="F3" s="55"/>
      <c r="G3" s="55" t="s">
        <v>16</v>
      </c>
    </row>
    <row r="4" spans="1:7">
      <c r="A4" s="55"/>
      <c r="B4" s="55"/>
      <c r="C4" s="55"/>
      <c r="D4" s="55"/>
      <c r="E4" s="15" t="s">
        <v>17</v>
      </c>
      <c r="F4" s="15" t="s">
        <v>18</v>
      </c>
      <c r="G4" s="55"/>
    </row>
    <row r="5" spans="1:7">
      <c r="A5" s="14" t="s">
        <v>19</v>
      </c>
      <c r="B5" s="18" t="s">
        <v>20</v>
      </c>
      <c r="C5" s="19" t="s">
        <v>21</v>
      </c>
      <c r="D5" s="18">
        <f>Отопление!D5</f>
        <v>12271.85</v>
      </c>
      <c r="E5" s="20">
        <v>0</v>
      </c>
      <c r="F5" s="18"/>
      <c r="G5" s="18"/>
    </row>
    <row r="6" spans="1:7" ht="33.75">
      <c r="A6" s="14" t="s">
        <v>19</v>
      </c>
      <c r="B6" s="18" t="s">
        <v>24</v>
      </c>
      <c r="C6" s="19" t="s">
        <v>21</v>
      </c>
      <c r="D6" s="18"/>
      <c r="E6" s="32">
        <v>26.42</v>
      </c>
      <c r="F6" s="32">
        <v>0.16</v>
      </c>
      <c r="G6" s="32">
        <v>0.61</v>
      </c>
    </row>
    <row r="7" spans="1:7" ht="22.5">
      <c r="A7" s="14" t="s">
        <v>25</v>
      </c>
      <c r="B7" s="18" t="s">
        <v>26</v>
      </c>
      <c r="C7" s="19" t="s">
        <v>27</v>
      </c>
      <c r="D7" s="18"/>
      <c r="E7" s="20">
        <v>518</v>
      </c>
      <c r="F7" s="39">
        <v>3.23</v>
      </c>
      <c r="G7" s="20">
        <v>11.9</v>
      </c>
    </row>
    <row r="8" spans="1:7">
      <c r="A8" s="14" t="s">
        <v>25</v>
      </c>
      <c r="B8" s="18" t="s">
        <v>28</v>
      </c>
      <c r="C8" s="19" t="s">
        <v>27</v>
      </c>
      <c r="D8" s="22" t="s">
        <v>56</v>
      </c>
      <c r="E8" s="20">
        <v>1039</v>
      </c>
      <c r="F8" s="20">
        <v>4.3</v>
      </c>
      <c r="G8" s="20">
        <v>11.9</v>
      </c>
    </row>
    <row r="9" spans="1:7">
      <c r="A9" s="14" t="s">
        <v>25</v>
      </c>
      <c r="B9" s="18" t="s">
        <v>29</v>
      </c>
      <c r="C9" s="19" t="s">
        <v>27</v>
      </c>
      <c r="D9" s="18"/>
      <c r="E9" s="20">
        <f>E7+E8</f>
        <v>1557</v>
      </c>
      <c r="F9" s="20">
        <v>7.5</v>
      </c>
      <c r="G9" s="20">
        <v>23.8</v>
      </c>
    </row>
    <row r="10" spans="1:7">
      <c r="A10" s="14" t="s">
        <v>22</v>
      </c>
      <c r="B10" s="18" t="s">
        <v>30</v>
      </c>
      <c r="C10" s="19" t="s">
        <v>23</v>
      </c>
      <c r="D10" s="18"/>
      <c r="E10" s="21">
        <v>24289</v>
      </c>
      <c r="F10" s="15"/>
      <c r="G10" s="25">
        <v>8207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2023-10-03T10:35:47Z</cp:lastPrinted>
  <dcterms:created xsi:type="dcterms:W3CDTF">2015-09-15T11:53:49Z</dcterms:created>
  <dcterms:modified xsi:type="dcterms:W3CDTF">2023-10-03T10:44:30Z</dcterms:modified>
</cp:coreProperties>
</file>